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https://d.docs.live.net/2e51796feaf689f1/Squash Canada - GMJ/Admin-Misc/Cdn Olympic Committee/Own the Podium COVID Resources/"/>
    </mc:Choice>
  </mc:AlternateContent>
  <xr:revisionPtr revIDLastSave="0" documentId="8_{9163CE25-48BE-4E65-AD89-F17589F780E2}" xr6:coauthVersionLast="45" xr6:coauthVersionMax="45" xr10:uidLastSave="{00000000-0000-0000-0000-000000000000}"/>
  <bookViews>
    <workbookView xWindow="28680" yWindow="915" windowWidth="20730" windowHeight="11160"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<sst xmlns="http://schemas.openxmlformats.org/spreadsheetml/2006/main" count="422" uniqueCount="343">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</sst>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4</xdr:row>
      <xdr:rowOff>107117</xdr:rowOff>
    </xdr:from>
    <xdr:ext cx="9350375" cy="761394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1101950"/>
          <a:ext cx="9350375" cy="7613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zoomScale="120" zoomScaleNormal="120" workbookViewId="0">
      <selection activeCell="D1" sqref="D1"/>
    </sheetView>
  </sheetViews>
  <sheetFormatPr defaultColWidth="8.85546875" defaultRowHeight="14.25"/>
  <cols>
    <col min="1" max="16384" width="8.85546875" style="73"/>
  </cols>
  <sheetData>
    <row r="2" spans="1:15" s="72" customFormat="1" ht="24.95" customHeight="1">
      <c r="A2" s="75"/>
      <c r="B2" s="75"/>
      <c r="C2" s="75"/>
      <c r="D2" s="75"/>
      <c r="E2" s="75"/>
      <c r="F2" s="75"/>
      <c r="G2" s="75"/>
      <c r="H2" s="75"/>
      <c r="I2" s="75"/>
      <c r="J2" s="75"/>
      <c r="K2" s="75"/>
      <c r="L2" s="75"/>
      <c r="M2" s="75"/>
      <c r="N2" s="75"/>
      <c r="O2" s="75"/>
    </row>
    <row r="3" spans="1:15" s="72" customFormat="1" ht="24.9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algorithmName="SHA-512" hashValue="5i0ZgrQ0VR/iWZkjXtnkS1ZhfxcQQ6Hi4V92l9Ir/+qTgsEbEaeVGn9mq0s0u8PkNEyj1hQRwexrxBXTEuLQqA==" saltValue="p/oMRRx2NBiFldNJphJMAg=="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2578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2578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2578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2578125" defaultRowHeight="15.75" customHeight="1"/>
  <cols>
    <col min="1" max="1" width="28.42578125" customWidth="1"/>
    <col min="2" max="2" width="40.42578125" customWidth="1"/>
    <col min="3" max="3" width="20.42578125" customWidth="1"/>
    <col min="4" max="4" width="10.42578125" customWidth="1"/>
  </cols>
  <sheetData>
    <row r="1" spans="1:4" ht="15.75" customHeight="1">
      <c r="A1" s="9" t="s">
        <v>252</v>
      </c>
      <c r="B1" s="1">
        <f>'Staff Knowledge'!L2+'Specific Measures'!T2+'Emergency Readiness'!AX2+'Isolation Capacity'!P2+'Stakeholder Coordination'!J2+'Logistics Coordination'!L2+'Risk Communication'!P2+'Public Health'!L2</f>
        <v>234</v>
      </c>
    </row>
    <row r="5" spans="1:4" ht="15.75" customHeight="1">
      <c r="A5" s="9" t="s">
        <v>253</v>
      </c>
    </row>
    <row r="6" spans="1:4" ht="12.75">
      <c r="A6" s="2" t="s">
        <v>254</v>
      </c>
      <c r="B6" s="2">
        <v>1</v>
      </c>
    </row>
    <row r="7" spans="1:4" ht="12.75">
      <c r="A7" s="2" t="s">
        <v>255</v>
      </c>
      <c r="B7" s="2">
        <v>0</v>
      </c>
    </row>
    <row r="8" spans="1:4" ht="12.75">
      <c r="A8" s="2" t="s">
        <v>256</v>
      </c>
      <c r="B8" s="2">
        <v>2</v>
      </c>
    </row>
    <row r="12" spans="1:4"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4" ht="15.75" customHeight="1">
      <c r="A21" s="9" t="s">
        <v>268</v>
      </c>
      <c r="B21" s="9" t="s">
        <v>269</v>
      </c>
      <c r="C21" s="9" t="s">
        <v>270</v>
      </c>
    </row>
    <row r="22" spans="1:4" ht="12.75">
      <c r="A22" s="2" t="s">
        <v>271</v>
      </c>
      <c r="B22" s="2" t="s">
        <v>272</v>
      </c>
      <c r="C22" s="15" t="s">
        <v>273</v>
      </c>
    </row>
    <row r="23" spans="1:4" ht="12.75">
      <c r="A23" s="2" t="s">
        <v>274</v>
      </c>
      <c r="B23" s="2" t="s">
        <v>275</v>
      </c>
      <c r="C23" s="15" t="s">
        <v>276</v>
      </c>
    </row>
    <row r="27" spans="1:4" ht="15.75" customHeight="1">
      <c r="A27" s="16" t="s">
        <v>277</v>
      </c>
      <c r="B27" s="16" t="s">
        <v>269</v>
      </c>
      <c r="C27" s="16" t="s">
        <v>270</v>
      </c>
    </row>
    <row r="28" spans="1:4" ht="12.75">
      <c r="A28" s="2" t="s">
        <v>278</v>
      </c>
    </row>
    <row r="29" spans="1:4" ht="12.75">
      <c r="A29" s="2" t="s">
        <v>279</v>
      </c>
    </row>
    <row r="30" spans="1:4" ht="12.75">
      <c r="A30" s="2" t="s">
        <v>280</v>
      </c>
    </row>
    <row r="31" spans="1:4" ht="12.75">
      <c r="A31" s="4" t="s">
        <v>281</v>
      </c>
      <c r="B31" s="4" t="s">
        <v>282</v>
      </c>
      <c r="C31" s="15" t="s">
        <v>283</v>
      </c>
    </row>
    <row r="32" spans="1:4" ht="12.75">
      <c r="A32" s="4" t="s">
        <v>284</v>
      </c>
      <c r="B32" s="2" t="s">
        <v>285</v>
      </c>
      <c r="C32" s="15" t="s">
        <v>286</v>
      </c>
    </row>
    <row r="33" spans="1:3" ht="12.75">
      <c r="A33" s="4" t="s">
        <v>287</v>
      </c>
      <c r="B33" s="2" t="s">
        <v>288</v>
      </c>
      <c r="C33" s="15" t="s">
        <v>289</v>
      </c>
    </row>
    <row r="34" spans="1:3" ht="12.75">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topLeftCell="A61" zoomScale="75" zoomScaleNormal="80" zoomScalePageLayoutView="75" workbookViewId="0">
      <selection activeCell="C15" sqref="C15:E15"/>
    </sheetView>
  </sheetViews>
  <sheetFormatPr defaultColWidth="9.140625" defaultRowHeight="14.25"/>
  <cols>
    <col min="1" max="1" width="9.140625" style="23"/>
    <col min="2" max="2" width="65.5703125" style="23" customWidth="1"/>
    <col min="3" max="4" width="11.5703125" style="23" customWidth="1"/>
    <col min="5" max="5" width="68.28515625" style="23" customWidth="1"/>
    <col min="6" max="6" width="23.85546875" style="23" customWidth="1"/>
    <col min="7" max="7" width="26.42578125" style="23" customWidth="1"/>
    <col min="8" max="8" width="24.42578125" style="23" customWidth="1"/>
    <col min="9" max="9" width="13.140625" style="23" customWidth="1"/>
    <col min="10" max="12" width="9.140625" style="23"/>
    <col min="13" max="13" width="21.42578125" style="23" customWidth="1"/>
    <col min="14" max="14" width="18.42578125" style="23" customWidth="1"/>
    <col min="15" max="15" width="20.140625" style="23" customWidth="1"/>
    <col min="16" max="16" width="16.85546875" style="23" customWidth="1"/>
    <col min="17" max="17" width="22.42578125" style="23" customWidth="1"/>
    <col min="18" max="19" width="9.140625" style="23"/>
    <col min="20" max="20" width="40.42578125" style="23" customWidth="1"/>
    <col min="21" max="16384" width="9.140625" style="23"/>
  </cols>
  <sheetData>
    <row r="1" spans="2:9" ht="33.6" customHeight="1" thickBot="1"/>
    <row r="2" spans="2:9" ht="30" customHeight="1" thickBot="1">
      <c r="B2" s="261" t="s">
        <v>294</v>
      </c>
      <c r="C2" s="262"/>
      <c r="D2" s="262"/>
      <c r="E2" s="263"/>
      <c r="F2" s="45"/>
      <c r="G2" s="45"/>
      <c r="H2" s="45"/>
      <c r="I2" s="45"/>
    </row>
    <row r="3" spans="2:9" ht="30" customHeight="1" thickBot="1">
      <c r="B3" s="46"/>
      <c r="C3" s="46"/>
      <c r="D3" s="46"/>
      <c r="E3" s="46"/>
      <c r="F3" s="45"/>
      <c r="G3" s="45"/>
      <c r="H3" s="45"/>
      <c r="I3" s="45"/>
    </row>
    <row r="4" spans="2:9" ht="30" customHeight="1">
      <c r="B4" s="76" t="s">
        <v>0</v>
      </c>
      <c r="C4" s="271"/>
      <c r="D4" s="272"/>
      <c r="E4" s="273"/>
      <c r="F4" s="45"/>
      <c r="G4" s="45"/>
      <c r="H4" s="45"/>
      <c r="I4" s="45"/>
    </row>
    <row r="5" spans="2:9" ht="30" customHeight="1">
      <c r="B5" s="77" t="s">
        <v>1</v>
      </c>
      <c r="C5" s="264"/>
      <c r="D5" s="264"/>
      <c r="E5" s="265"/>
      <c r="F5" s="47"/>
      <c r="G5" s="47"/>
      <c r="H5" s="47"/>
      <c r="I5" s="47"/>
    </row>
    <row r="6" spans="2:9" ht="30" customHeight="1">
      <c r="B6" s="77" t="s">
        <v>2</v>
      </c>
      <c r="C6" s="268"/>
      <c r="D6" s="269"/>
      <c r="E6" s="270"/>
      <c r="F6" s="47"/>
      <c r="G6" s="47"/>
      <c r="H6" s="47"/>
      <c r="I6" s="47"/>
    </row>
    <row r="7" spans="2:9" ht="27" customHeight="1">
      <c r="B7" s="78" t="s">
        <v>3</v>
      </c>
      <c r="C7" s="266"/>
      <c r="D7" s="266"/>
      <c r="E7" s="267"/>
      <c r="F7" s="57"/>
      <c r="G7" s="47"/>
      <c r="H7" s="47"/>
      <c r="I7" s="47"/>
    </row>
    <row r="8" spans="2:9" ht="60.95" customHeight="1">
      <c r="B8" s="78" t="s">
        <v>4</v>
      </c>
      <c r="C8" s="268"/>
      <c r="D8" s="269"/>
      <c r="E8" s="270"/>
      <c r="F8" s="57"/>
      <c r="G8" s="47"/>
      <c r="H8" s="47"/>
      <c r="I8" s="47"/>
    </row>
    <row r="9" spans="2:9" ht="30" customHeight="1">
      <c r="B9" s="78" t="s">
        <v>5</v>
      </c>
      <c r="C9" s="266"/>
      <c r="D9" s="266"/>
      <c r="E9" s="267"/>
      <c r="F9" s="47"/>
      <c r="G9" s="47"/>
      <c r="H9" s="47"/>
      <c r="I9" s="47"/>
    </row>
    <row r="10" spans="2:9" ht="30" customHeight="1">
      <c r="B10" s="274" t="s">
        <v>6</v>
      </c>
      <c r="C10" s="275"/>
      <c r="D10" s="275"/>
      <c r="E10" s="276"/>
      <c r="F10" s="47"/>
      <c r="G10" s="47"/>
      <c r="H10" s="47"/>
      <c r="I10" s="47"/>
    </row>
    <row r="11" spans="2:9" ht="56.45" customHeight="1">
      <c r="B11" s="78" t="s">
        <v>7</v>
      </c>
      <c r="C11" s="266"/>
      <c r="D11" s="266"/>
      <c r="E11" s="267"/>
      <c r="F11" s="47"/>
      <c r="G11" s="47"/>
      <c r="H11" s="47"/>
      <c r="I11" s="47"/>
    </row>
    <row r="12" spans="2:9" ht="58.5" customHeight="1">
      <c r="B12" s="78" t="s">
        <v>8</v>
      </c>
      <c r="C12" s="259"/>
      <c r="D12" s="259"/>
      <c r="E12" s="260"/>
      <c r="F12" s="47"/>
      <c r="G12" s="47"/>
      <c r="H12" s="47"/>
      <c r="I12" s="47"/>
    </row>
    <row r="13" spans="2:9" ht="30" customHeight="1">
      <c r="B13" s="78" t="s">
        <v>9</v>
      </c>
      <c r="C13" s="259"/>
      <c r="D13" s="259"/>
      <c r="E13" s="260"/>
      <c r="F13" s="47"/>
      <c r="G13" s="47"/>
      <c r="H13" s="47"/>
      <c r="I13" s="47"/>
    </row>
    <row r="14" spans="2:9" ht="30" customHeight="1">
      <c r="B14" s="78" t="s">
        <v>10</v>
      </c>
      <c r="C14" s="266"/>
      <c r="D14" s="266"/>
      <c r="E14" s="267"/>
      <c r="F14" s="47"/>
      <c r="G14" s="47"/>
      <c r="H14" s="47"/>
      <c r="I14" s="47"/>
    </row>
    <row r="15" spans="2:9" ht="51.75" thickBot="1">
      <c r="B15" s="79" t="s">
        <v>11</v>
      </c>
      <c r="C15" s="283"/>
      <c r="D15" s="283"/>
      <c r="E15" s="284"/>
      <c r="F15" s="47"/>
      <c r="G15" s="48"/>
      <c r="H15" s="47"/>
      <c r="I15" s="47"/>
    </row>
    <row r="17" spans="2:10" ht="15" thickBot="1"/>
    <row r="18" spans="2:10" ht="56.1" customHeight="1" thickBot="1">
      <c r="B18" s="285" t="s">
        <v>12</v>
      </c>
      <c r="C18" s="286"/>
      <c r="D18" s="286"/>
      <c r="E18" s="287"/>
    </row>
    <row r="19" spans="2:10" ht="72.95" customHeight="1">
      <c r="B19" s="288" t="s">
        <v>295</v>
      </c>
      <c r="C19" s="289"/>
      <c r="D19" s="289"/>
      <c r="E19" s="290"/>
      <c r="F19" s="49"/>
      <c r="G19" s="49"/>
      <c r="H19" s="49"/>
      <c r="I19" s="49"/>
    </row>
    <row r="20" spans="2:10" ht="48" customHeight="1">
      <c r="B20" s="288"/>
      <c r="C20" s="289"/>
      <c r="D20" s="289"/>
      <c r="E20" s="290"/>
      <c r="F20" s="49"/>
      <c r="G20" s="49"/>
      <c r="H20" s="49"/>
      <c r="I20" s="49"/>
    </row>
    <row r="21" spans="2:10" ht="66.599999999999994" customHeight="1" thickBot="1">
      <c r="B21" s="291"/>
      <c r="C21" s="292"/>
      <c r="D21" s="292"/>
      <c r="E21" s="293"/>
      <c r="F21" s="49"/>
      <c r="G21" s="50"/>
      <c r="H21" s="49"/>
      <c r="I21" s="49"/>
    </row>
    <row r="22" spans="2:10" ht="29.45" customHeight="1">
      <c r="B22" s="294" t="s">
        <v>13</v>
      </c>
      <c r="C22" s="295"/>
      <c r="D22" s="295"/>
      <c r="E22" s="296"/>
      <c r="F22" s="42"/>
      <c r="G22" s="42"/>
      <c r="H22" s="42"/>
      <c r="I22" s="42"/>
    </row>
    <row r="23" spans="2:10" ht="62.1" customHeight="1" thickBot="1">
      <c r="B23" s="300" t="s">
        <v>14</v>
      </c>
      <c r="C23" s="301"/>
      <c r="D23" s="301"/>
      <c r="E23" s="302"/>
      <c r="F23" s="51"/>
      <c r="G23" s="51"/>
      <c r="H23" s="51"/>
      <c r="I23" s="51"/>
      <c r="J23" s="51"/>
    </row>
    <row r="24" spans="2:10" ht="60.75">
      <c r="B24" s="80" t="s">
        <v>15</v>
      </c>
      <c r="C24" s="81" t="s">
        <v>16</v>
      </c>
      <c r="D24" s="81" t="s">
        <v>17</v>
      </c>
      <c r="E24" s="81" t="s">
        <v>18</v>
      </c>
      <c r="F24" s="52"/>
      <c r="G24" s="52"/>
      <c r="H24" s="52"/>
      <c r="I24" s="53"/>
      <c r="J24" s="53"/>
    </row>
    <row r="25" spans="2:10" ht="93" customHeight="1">
      <c r="B25" s="82" t="s">
        <v>19</v>
      </c>
      <c r="C25" s="147">
        <v>0</v>
      </c>
      <c r="D25" s="83">
        <f t="shared" ref="D25:D26" si="0">C25</f>
        <v>0</v>
      </c>
      <c r="E25" s="84" t="s">
        <v>20</v>
      </c>
      <c r="F25" s="52"/>
      <c r="G25" s="52"/>
      <c r="H25" s="52"/>
      <c r="I25" s="53"/>
      <c r="J25" s="53"/>
    </row>
    <row r="26" spans="2:10" ht="71.099999999999994" customHeight="1">
      <c r="B26" s="82" t="s">
        <v>21</v>
      </c>
      <c r="C26" s="147">
        <v>0</v>
      </c>
      <c r="D26" s="83">
        <f t="shared" si="0"/>
        <v>0</v>
      </c>
      <c r="E26" s="84"/>
      <c r="F26" s="52"/>
      <c r="G26" s="52"/>
      <c r="H26" s="52"/>
      <c r="I26" s="53"/>
      <c r="J26" s="53"/>
    </row>
    <row r="27" spans="2:10" ht="110.1" customHeight="1">
      <c r="B27" s="85" t="s">
        <v>22</v>
      </c>
      <c r="C27" s="147">
        <v>0</v>
      </c>
      <c r="D27" s="83">
        <f>C27</f>
        <v>0</v>
      </c>
      <c r="E27" s="84" t="s">
        <v>23</v>
      </c>
      <c r="F27" s="52"/>
      <c r="G27" s="52"/>
      <c r="H27" s="52"/>
      <c r="I27" s="53"/>
      <c r="J27" s="53"/>
    </row>
    <row r="28" spans="2:10" ht="113.1" customHeight="1">
      <c r="B28" s="85" t="s">
        <v>24</v>
      </c>
      <c r="C28" s="147">
        <v>0</v>
      </c>
      <c r="D28" s="83">
        <f>C28</f>
        <v>0</v>
      </c>
      <c r="E28" s="84"/>
      <c r="F28" s="52"/>
      <c r="G28" s="52"/>
      <c r="H28" s="52"/>
      <c r="I28" s="53"/>
      <c r="J28" s="53"/>
    </row>
    <row r="29" spans="2:10" ht="87.95" customHeight="1">
      <c r="B29" s="82" t="s">
        <v>333</v>
      </c>
      <c r="C29" s="147">
        <v>0</v>
      </c>
      <c r="D29" s="83">
        <f>C29</f>
        <v>0</v>
      </c>
      <c r="E29" s="84"/>
      <c r="F29" s="52"/>
      <c r="G29" s="52"/>
      <c r="H29" s="52"/>
      <c r="I29" s="53"/>
      <c r="J29" s="53"/>
    </row>
    <row r="30" spans="2:10" ht="60.75">
      <c r="B30" s="86" t="s">
        <v>334</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10" ht="15.75">
      <c r="B32" s="54"/>
      <c r="C32" s="55"/>
      <c r="D32" s="55"/>
      <c r="E32" s="55"/>
    </row>
    <row r="33" spans="2:10" ht="15"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1.95" customHeight="1" thickBot="1"/>
    <row r="43" spans="2:10" ht="48" customHeight="1" thickBot="1">
      <c r="B43" s="285" t="s">
        <v>36</v>
      </c>
      <c r="C43" s="286"/>
      <c r="D43" s="286"/>
      <c r="E43" s="287"/>
    </row>
    <row r="44" spans="2:10" ht="62.1" customHeight="1" thickBot="1">
      <c r="B44" s="303" t="s">
        <v>37</v>
      </c>
      <c r="C44" s="304"/>
      <c r="D44" s="304"/>
      <c r="E44" s="305"/>
      <c r="F44" s="51"/>
      <c r="G44" s="51"/>
      <c r="H44" s="51"/>
      <c r="I44" s="51"/>
      <c r="J44" s="51"/>
    </row>
    <row r="45" spans="2:10" ht="15" thickBot="1"/>
    <row r="46" spans="2:10" ht="21" customHeight="1" thickBot="1">
      <c r="B46" s="294" t="s">
        <v>38</v>
      </c>
      <c r="C46" s="295"/>
      <c r="D46" s="295"/>
      <c r="E46" s="296"/>
      <c r="F46" s="42"/>
      <c r="G46" s="42"/>
      <c r="H46" s="42"/>
      <c r="I46" s="42"/>
    </row>
    <row r="47" spans="2:10" ht="61.5" thickBot="1">
      <c r="B47" s="90" t="s">
        <v>15</v>
      </c>
      <c r="C47" s="81" t="s">
        <v>16</v>
      </c>
      <c r="D47" s="81" t="s">
        <v>17</v>
      </c>
      <c r="E47" s="81" t="s">
        <v>18</v>
      </c>
      <c r="F47" s="52"/>
      <c r="G47" s="52"/>
      <c r="H47" s="52"/>
      <c r="I47" s="53"/>
      <c r="J47" s="53"/>
    </row>
    <row r="48" spans="2:10" ht="93" customHeight="1" thickBot="1">
      <c r="B48" s="245" t="s">
        <v>19</v>
      </c>
      <c r="C48" s="147">
        <v>0</v>
      </c>
      <c r="D48" s="83">
        <f t="shared" ref="D48:D53" si="1">C48</f>
        <v>0</v>
      </c>
      <c r="E48" s="243" t="s">
        <v>20</v>
      </c>
      <c r="F48" s="52"/>
      <c r="G48" s="52"/>
      <c r="H48" s="52"/>
      <c r="I48" s="53"/>
      <c r="J48" s="53"/>
    </row>
    <row r="49" spans="2:10" ht="71.099999999999994" customHeight="1" thickBot="1">
      <c r="B49" s="245" t="s">
        <v>21</v>
      </c>
      <c r="C49" s="147">
        <v>0</v>
      </c>
      <c r="D49" s="83">
        <f t="shared" si="1"/>
        <v>0</v>
      </c>
      <c r="E49" s="243" t="s">
        <v>296</v>
      </c>
      <c r="F49" s="52"/>
      <c r="G49" s="52"/>
      <c r="H49" s="52"/>
      <c r="I49" s="53"/>
      <c r="J49" s="53"/>
    </row>
    <row r="50" spans="2:10" ht="110.1" customHeight="1" thickBot="1">
      <c r="B50" s="244" t="s">
        <v>22</v>
      </c>
      <c r="C50" s="147">
        <v>0</v>
      </c>
      <c r="D50" s="83">
        <f t="shared" si="1"/>
        <v>0</v>
      </c>
      <c r="E50" s="243" t="s">
        <v>39</v>
      </c>
      <c r="F50" s="52"/>
      <c r="G50" s="52"/>
      <c r="H50" s="52"/>
      <c r="I50" s="53"/>
      <c r="J50" s="53"/>
    </row>
    <row r="51" spans="2:10" ht="113.1"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1.25" thickBot="1">
      <c r="B53" s="86" t="s">
        <v>334</v>
      </c>
      <c r="C53" s="147">
        <v>0</v>
      </c>
      <c r="D53" s="83">
        <f t="shared" si="1"/>
        <v>0</v>
      </c>
      <c r="E53" s="84" t="s">
        <v>298</v>
      </c>
      <c r="F53" s="53"/>
      <c r="G53" s="53"/>
      <c r="H53" s="53"/>
      <c r="I53" s="53"/>
      <c r="J53" s="53"/>
    </row>
    <row r="54" spans="2:10" ht="54.75" customHeight="1" thickBot="1">
      <c r="B54" s="87" t="s">
        <v>41</v>
      </c>
      <c r="C54" s="88"/>
      <c r="D54" s="145">
        <f>SUM(D48:D53)</f>
        <v>0</v>
      </c>
      <c r="E54" s="89" t="s">
        <v>27</v>
      </c>
      <c r="F54" s="53"/>
      <c r="G54" s="53"/>
      <c r="H54" s="53"/>
      <c r="I54" s="53"/>
      <c r="J54" s="53"/>
    </row>
    <row r="56" spans="2:10" ht="15" thickBot="1"/>
    <row r="57" spans="2:10" ht="48" customHeight="1" thickBot="1">
      <c r="B57" s="297" t="s">
        <v>42</v>
      </c>
      <c r="C57" s="298"/>
      <c r="D57" s="298"/>
      <c r="E57" s="299"/>
    </row>
    <row r="58" spans="2:10" ht="48" customHeight="1" thickBot="1">
      <c r="B58" s="140" t="s">
        <v>29</v>
      </c>
      <c r="C58" s="277" t="s">
        <v>300</v>
      </c>
      <c r="D58" s="278"/>
      <c r="E58" s="279"/>
    </row>
    <row r="59" spans="2:10" ht="48" customHeight="1" thickBot="1">
      <c r="B59" s="140" t="s">
        <v>30</v>
      </c>
      <c r="C59" s="280" t="s">
        <v>299</v>
      </c>
      <c r="D59" s="281"/>
      <c r="E59" s="282"/>
    </row>
    <row r="60" spans="2:10" ht="48" customHeight="1" thickBot="1">
      <c r="B60" s="141" t="s">
        <v>31</v>
      </c>
      <c r="C60" s="277" t="s">
        <v>43</v>
      </c>
      <c r="D60" s="278"/>
      <c r="E60" s="279"/>
    </row>
    <row r="61" spans="2:10" ht="63" customHeight="1" thickBot="1">
      <c r="B61" s="141" t="s">
        <v>32</v>
      </c>
      <c r="C61" s="277" t="s">
        <v>301</v>
      </c>
      <c r="D61" s="278"/>
      <c r="E61" s="279"/>
    </row>
    <row r="62" spans="2:10" ht="90.6" customHeight="1" thickBot="1">
      <c r="B62" s="142" t="s">
        <v>33</v>
      </c>
      <c r="C62" s="277" t="s">
        <v>302</v>
      </c>
      <c r="D62" s="278"/>
      <c r="E62" s="279"/>
    </row>
    <row r="63" spans="2:10" ht="91.5" customHeight="1" thickBot="1">
      <c r="B63" s="143" t="s">
        <v>34</v>
      </c>
      <c r="C63" s="277" t="s">
        <v>303</v>
      </c>
      <c r="D63" s="278"/>
      <c r="E63" s="279"/>
    </row>
    <row r="64" spans="2:10" ht="63" customHeight="1" thickBot="1">
      <c r="B64" s="144" t="s">
        <v>35</v>
      </c>
      <c r="C64" s="277" t="s">
        <v>304</v>
      </c>
      <c r="D64" s="278"/>
      <c r="E64" s="279"/>
    </row>
  </sheetData>
  <sheetProtection algorithmName="SHA-512" hashValue="8wTjRYLQPFjvIihjVdxI+gh6BmIT+Wb2M/7v+lJaiuxY1VxbPAfcZy9XatHCdsEc2DmyXY8XZt3GZoZEcwRp1w==" saltValue="+FNQvaxNATUpBLGhfc317g==" spinCount="100000" sheet="1" objects="1" scenarios="1" selectLockedCells="1"/>
  <mergeCells count="28">
    <mergeCell ref="C60:E60"/>
    <mergeCell ref="C61:E61"/>
    <mergeCell ref="C62:E62"/>
    <mergeCell ref="C63:E63"/>
    <mergeCell ref="C64:E64"/>
    <mergeCell ref="C58:E58"/>
    <mergeCell ref="C59:E59"/>
    <mergeCell ref="C13:E13"/>
    <mergeCell ref="C14:E14"/>
    <mergeCell ref="C15:E15"/>
    <mergeCell ref="B18:E18"/>
    <mergeCell ref="B19:E21"/>
    <mergeCell ref="B22:E22"/>
    <mergeCell ref="B57:E57"/>
    <mergeCell ref="B23:E23"/>
    <mergeCell ref="B43:E43"/>
    <mergeCell ref="B44:E44"/>
    <mergeCell ref="B46:E46"/>
    <mergeCell ref="C12:E12"/>
    <mergeCell ref="B2:E2"/>
    <mergeCell ref="C5:E5"/>
    <mergeCell ref="C7:E7"/>
    <mergeCell ref="C9:E9"/>
    <mergeCell ref="C11:E11"/>
    <mergeCell ref="C8:E8"/>
    <mergeCell ref="C4:E4"/>
    <mergeCell ref="C6:E6"/>
    <mergeCell ref="B10:E10"/>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showWhiteSpace="0" topLeftCell="A46" zoomScale="60" zoomScaleNormal="60" zoomScalePageLayoutView="75" workbookViewId="0">
      <selection activeCell="D57" sqref="D57"/>
    </sheetView>
  </sheetViews>
  <sheetFormatPr defaultColWidth="9.140625" defaultRowHeight="15.75"/>
  <cols>
    <col min="1" max="1" width="9.140625" style="23"/>
    <col min="2" max="2" width="20.85546875" style="24" customWidth="1"/>
    <col min="3" max="3" width="80" style="23" customWidth="1"/>
    <col min="4" max="4" width="24.42578125" style="25" customWidth="1"/>
    <col min="5" max="5" width="25.5703125" style="25" customWidth="1"/>
    <col min="6" max="6" width="24.140625" style="60" hidden="1" customWidth="1"/>
    <col min="7" max="7" width="20.42578125" style="60" hidden="1" customWidth="1"/>
    <col min="8" max="8" width="12.140625" style="60" hidden="1" customWidth="1"/>
    <col min="9" max="9" width="13.140625" style="25" hidden="1" customWidth="1"/>
    <col min="10" max="10" width="92.42578125" style="42" customWidth="1"/>
    <col min="11" max="11" width="30.5703125" style="42" customWidth="1"/>
    <col min="12" max="12" width="28.5703125" style="27" customWidth="1"/>
    <col min="13" max="13" width="85.5703125" style="27" customWidth="1"/>
    <col min="14" max="15" width="23" style="23" customWidth="1"/>
    <col min="16" max="16384" width="9.140625" style="23"/>
  </cols>
  <sheetData>
    <row r="1" spans="2:13" ht="31.5" customHeight="1" thickBot="1"/>
    <row r="2" spans="2:13" ht="48" customHeight="1" thickBot="1">
      <c r="B2" s="326" t="s">
        <v>332</v>
      </c>
      <c r="C2" s="327"/>
      <c r="D2" s="327"/>
      <c r="E2" s="327"/>
      <c r="F2" s="327"/>
      <c r="G2" s="327"/>
      <c r="H2" s="327"/>
      <c r="I2" s="327"/>
      <c r="J2" s="327"/>
      <c r="K2" s="327"/>
      <c r="L2" s="327"/>
      <c r="M2" s="328"/>
    </row>
    <row r="3" spans="2:13" ht="42.95" customHeight="1" thickBot="1">
      <c r="B3" s="329" t="s">
        <v>306</v>
      </c>
      <c r="C3" s="330"/>
      <c r="D3" s="330"/>
      <c r="E3" s="330"/>
      <c r="F3" s="330"/>
      <c r="G3" s="330"/>
      <c r="H3" s="330"/>
      <c r="I3" s="330"/>
      <c r="J3" s="330"/>
      <c r="K3" s="330"/>
      <c r="L3" s="330"/>
      <c r="M3" s="331"/>
    </row>
    <row r="4" spans="2:13" ht="82.5" customHeight="1">
      <c r="B4" s="332" t="s">
        <v>305</v>
      </c>
      <c r="C4" s="333"/>
      <c r="D4" s="333"/>
      <c r="E4" s="333"/>
      <c r="F4" s="333"/>
      <c r="G4" s="333"/>
      <c r="H4" s="333"/>
      <c r="I4" s="333"/>
      <c r="J4" s="333"/>
      <c r="K4" s="333"/>
      <c r="L4" s="333"/>
      <c r="M4" s="334"/>
    </row>
    <row r="5" spans="2:13" ht="96.95" customHeight="1" thickBot="1">
      <c r="B5" s="335" t="s">
        <v>307</v>
      </c>
      <c r="C5" s="336"/>
      <c r="D5" s="336"/>
      <c r="E5" s="336"/>
      <c r="F5" s="336"/>
      <c r="G5" s="336"/>
      <c r="H5" s="336"/>
      <c r="I5" s="336"/>
      <c r="J5" s="336"/>
      <c r="K5" s="336"/>
      <c r="L5" s="336"/>
      <c r="M5" s="337"/>
    </row>
    <row r="6" spans="2:13" ht="96.95" customHeight="1">
      <c r="B6" s="91" t="s">
        <v>44</v>
      </c>
      <c r="C6" s="338">
        <f>'Risk Assessment'!D54</f>
        <v>0</v>
      </c>
      <c r="D6" s="38"/>
      <c r="E6" s="38"/>
      <c r="F6" s="62"/>
      <c r="G6" s="62"/>
      <c r="H6" s="62"/>
      <c r="I6" s="38"/>
      <c r="J6" s="41"/>
      <c r="K6" s="41"/>
      <c r="L6" s="38"/>
      <c r="M6" s="38"/>
    </row>
    <row r="7" spans="2:13" ht="17.100000000000001" customHeight="1" thickBot="1">
      <c r="B7" s="39"/>
      <c r="C7" s="339"/>
    </row>
    <row r="8" spans="2:13" ht="17.100000000000001"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12" t="s">
        <v>56</v>
      </c>
      <c r="C10" s="175" t="s">
        <v>57</v>
      </c>
      <c r="D10" s="172">
        <v>2</v>
      </c>
      <c r="E10" s="174" t="s">
        <v>58</v>
      </c>
      <c r="F10" s="108">
        <v>3</v>
      </c>
      <c r="G10" s="99"/>
      <c r="H10" s="100"/>
      <c r="I10" s="100">
        <f>D10*F10</f>
        <v>6</v>
      </c>
      <c r="J10" s="170"/>
      <c r="K10" s="247" t="s">
        <v>335</v>
      </c>
      <c r="L10" s="159"/>
      <c r="M10" s="157"/>
    </row>
    <row r="11" spans="2:13" ht="36.6" customHeight="1" thickBot="1">
      <c r="B11" s="313"/>
      <c r="C11" s="176" t="s">
        <v>59</v>
      </c>
      <c r="D11" s="153">
        <v>2</v>
      </c>
      <c r="E11" s="173" t="s">
        <v>58</v>
      </c>
      <c r="F11" s="171">
        <v>3</v>
      </c>
      <c r="G11" s="105"/>
      <c r="H11" s="106"/>
      <c r="I11" s="104">
        <f t="shared" ref="I11:I12" si="0">D11*F11</f>
        <v>6</v>
      </c>
      <c r="J11" s="162" t="s">
        <v>60</v>
      </c>
      <c r="K11" s="246"/>
      <c r="L11" s="160"/>
      <c r="M11" s="156"/>
    </row>
    <row r="12" spans="2:13" ht="113.45" customHeight="1" thickBot="1">
      <c r="B12" s="313"/>
      <c r="C12" s="177" t="s">
        <v>61</v>
      </c>
      <c r="D12" s="152">
        <v>2</v>
      </c>
      <c r="E12" s="164" t="s">
        <v>58</v>
      </c>
      <c r="F12" s="167">
        <v>3</v>
      </c>
      <c r="G12" s="168"/>
      <c r="H12" s="169"/>
      <c r="I12" s="169">
        <f t="shared" si="0"/>
        <v>6</v>
      </c>
      <c r="J12" s="204" t="s">
        <v>308</v>
      </c>
      <c r="K12" s="158"/>
      <c r="L12" s="159"/>
      <c r="M12" s="157"/>
    </row>
    <row r="13" spans="2:13" ht="72" thickBot="1">
      <c r="B13" s="314"/>
      <c r="C13" s="154" t="s">
        <v>62</v>
      </c>
      <c r="D13" s="153">
        <v>2</v>
      </c>
      <c r="E13" s="196" t="s">
        <v>63</v>
      </c>
      <c r="F13" s="165"/>
      <c r="G13" s="166">
        <v>2</v>
      </c>
      <c r="H13" s="118"/>
      <c r="I13" s="118">
        <f>D13*G13</f>
        <v>4</v>
      </c>
      <c r="J13" s="170"/>
      <c r="K13" s="249" t="s">
        <v>336</v>
      </c>
      <c r="L13" s="161"/>
      <c r="M13" s="156"/>
    </row>
    <row r="14" spans="2:13" ht="16.5" thickBot="1">
      <c r="B14" s="92"/>
      <c r="C14" s="93"/>
      <c r="D14" s="233"/>
      <c r="E14" s="94"/>
      <c r="F14" s="95"/>
      <c r="G14" s="95"/>
      <c r="H14" s="95"/>
      <c r="I14" s="95"/>
      <c r="J14" s="96"/>
      <c r="K14" s="96"/>
      <c r="L14" s="97"/>
      <c r="M14" s="97"/>
    </row>
    <row r="15" spans="2:13" ht="62.45" customHeight="1" thickBot="1">
      <c r="B15" s="309" t="s">
        <v>64</v>
      </c>
      <c r="C15" s="154" t="s">
        <v>65</v>
      </c>
      <c r="D15" s="152">
        <v>2</v>
      </c>
      <c r="E15" s="174" t="s">
        <v>58</v>
      </c>
      <c r="F15" s="108">
        <v>3</v>
      </c>
      <c r="G15" s="108"/>
      <c r="H15" s="109"/>
      <c r="I15" s="109">
        <f>D15*F15</f>
        <v>6</v>
      </c>
      <c r="J15" s="241" t="s">
        <v>66</v>
      </c>
      <c r="K15" s="186"/>
      <c r="L15" s="185"/>
      <c r="M15" s="189"/>
    </row>
    <row r="16" spans="2:13" ht="56.1" customHeight="1" thickBot="1">
      <c r="B16" s="310"/>
      <c r="C16" s="155" t="s">
        <v>67</v>
      </c>
      <c r="D16" s="153">
        <v>2</v>
      </c>
      <c r="E16" s="181" t="s">
        <v>58</v>
      </c>
      <c r="F16" s="110">
        <v>3</v>
      </c>
      <c r="G16" s="110"/>
      <c r="H16" s="101"/>
      <c r="I16" s="103">
        <f t="shared" ref="I16:I17" si="1">D16*F16</f>
        <v>6</v>
      </c>
      <c r="J16" s="204" t="s">
        <v>68</v>
      </c>
      <c r="K16" s="186"/>
      <c r="L16" s="185"/>
      <c r="M16" s="190"/>
    </row>
    <row r="17" spans="2:13" ht="60.95" customHeight="1" thickBot="1">
      <c r="B17" s="311"/>
      <c r="C17" s="180" t="s">
        <v>69</v>
      </c>
      <c r="D17" s="153">
        <v>0</v>
      </c>
      <c r="E17" s="164" t="s">
        <v>58</v>
      </c>
      <c r="F17" s="111">
        <v>3</v>
      </c>
      <c r="G17" s="112"/>
      <c r="H17" s="107"/>
      <c r="I17" s="118">
        <f t="shared" si="1"/>
        <v>0</v>
      </c>
      <c r="J17" s="188"/>
      <c r="K17" s="249" t="s">
        <v>337</v>
      </c>
      <c r="L17" s="185"/>
      <c r="M17" s="187"/>
    </row>
    <row r="18" spans="2:13" ht="15.95" customHeight="1" thickBot="1">
      <c r="B18" s="36"/>
      <c r="C18" s="37"/>
      <c r="D18" s="28"/>
      <c r="E18" s="35"/>
      <c r="F18" s="59"/>
      <c r="G18" s="59"/>
      <c r="H18" s="59"/>
      <c r="I18" s="59"/>
      <c r="J18" s="43"/>
      <c r="K18" s="43"/>
    </row>
    <row r="19" spans="2:13" ht="111.95" customHeight="1" thickBot="1">
      <c r="B19" s="315" t="s">
        <v>70</v>
      </c>
      <c r="C19" s="177" t="s">
        <v>71</v>
      </c>
      <c r="D19" s="192">
        <v>2</v>
      </c>
      <c r="E19" s="174" t="s">
        <v>58</v>
      </c>
      <c r="F19" s="198">
        <v>3</v>
      </c>
      <c r="G19" s="167"/>
      <c r="H19" s="168"/>
      <c r="I19" s="197">
        <f>D19*F19</f>
        <v>6</v>
      </c>
      <c r="J19" s="204" t="s">
        <v>72</v>
      </c>
      <c r="K19" s="182"/>
      <c r="L19" s="185"/>
      <c r="M19" s="184"/>
    </row>
    <row r="20" spans="2:13" ht="81.95" customHeight="1" thickBot="1">
      <c r="B20" s="316"/>
      <c r="C20" s="191" t="s">
        <v>73</v>
      </c>
      <c r="D20" s="172">
        <v>2</v>
      </c>
      <c r="E20" s="174" t="s">
        <v>58</v>
      </c>
      <c r="F20" s="198">
        <v>3</v>
      </c>
      <c r="G20" s="167"/>
      <c r="H20" s="168"/>
      <c r="I20" s="169">
        <f t="shared" ref="I20:I21" si="2">D20*F20</f>
        <v>6</v>
      </c>
      <c r="J20" s="204" t="s">
        <v>74</v>
      </c>
      <c r="K20" s="258" t="s">
        <v>341</v>
      </c>
      <c r="L20" s="185"/>
      <c r="M20" s="184"/>
    </row>
    <row r="21" spans="2:13" ht="51" customHeight="1" thickBot="1">
      <c r="B21" s="316"/>
      <c r="C21" s="154" t="s">
        <v>75</v>
      </c>
      <c r="D21" s="194">
        <v>2</v>
      </c>
      <c r="E21" s="174" t="s">
        <v>58</v>
      </c>
      <c r="F21" s="198">
        <v>3</v>
      </c>
      <c r="G21" s="167"/>
      <c r="H21" s="168"/>
      <c r="I21" s="169">
        <f t="shared" si="2"/>
        <v>6</v>
      </c>
      <c r="J21" s="204" t="s">
        <v>76</v>
      </c>
      <c r="K21" s="182"/>
      <c r="L21" s="185"/>
      <c r="M21" s="184"/>
    </row>
    <row r="22" spans="2:13" ht="56.1" customHeight="1" thickBot="1">
      <c r="B22" s="317"/>
      <c r="C22" s="93" t="s">
        <v>77</v>
      </c>
      <c r="D22" s="195">
        <v>2</v>
      </c>
      <c r="E22" s="174" t="s">
        <v>63</v>
      </c>
      <c r="F22" s="198"/>
      <c r="G22" s="167">
        <v>2</v>
      </c>
      <c r="H22" s="168"/>
      <c r="I22" s="169">
        <f>D22*G22</f>
        <v>4</v>
      </c>
      <c r="J22" s="204" t="s">
        <v>78</v>
      </c>
      <c r="K22" s="205"/>
      <c r="L22" s="185"/>
      <c r="M22" s="184"/>
    </row>
    <row r="23" spans="2:13" ht="50.1" customHeight="1" thickBot="1">
      <c r="B23" s="317"/>
      <c r="C23" s="154" t="s">
        <v>79</v>
      </c>
      <c r="D23" s="192">
        <v>2</v>
      </c>
      <c r="E23" s="174" t="s">
        <v>58</v>
      </c>
      <c r="F23" s="198">
        <v>3</v>
      </c>
      <c r="G23" s="167"/>
      <c r="H23" s="168"/>
      <c r="I23" s="169">
        <f>D23*F23</f>
        <v>6</v>
      </c>
      <c r="J23" s="201" t="s">
        <v>80</v>
      </c>
      <c r="K23" s="206"/>
      <c r="L23" s="203"/>
      <c r="M23" s="187"/>
    </row>
    <row r="24" spans="2:13" ht="95.1" customHeight="1" thickBot="1">
      <c r="B24" s="317"/>
      <c r="C24" s="93" t="s">
        <v>81</v>
      </c>
      <c r="D24" s="172">
        <v>2</v>
      </c>
      <c r="E24" s="174" t="s">
        <v>58</v>
      </c>
      <c r="F24" s="198">
        <v>3</v>
      </c>
      <c r="G24" s="167"/>
      <c r="H24" s="168"/>
      <c r="I24" s="169">
        <f t="shared" ref="I24:I27" si="3">D24*F24</f>
        <v>6</v>
      </c>
      <c r="J24" s="204" t="s">
        <v>293</v>
      </c>
      <c r="K24" s="205"/>
      <c r="L24" s="185"/>
      <c r="M24" s="184"/>
    </row>
    <row r="25" spans="2:13" ht="72" thickBot="1">
      <c r="B25" s="317"/>
      <c r="C25" s="193" t="s">
        <v>82</v>
      </c>
      <c r="D25" s="152">
        <v>2</v>
      </c>
      <c r="E25" s="174" t="s">
        <v>58</v>
      </c>
      <c r="F25" s="198">
        <v>3</v>
      </c>
      <c r="G25" s="167"/>
      <c r="H25" s="168"/>
      <c r="I25" s="169">
        <f t="shared" si="3"/>
        <v>6</v>
      </c>
      <c r="J25" s="163" t="s">
        <v>83</v>
      </c>
      <c r="K25" s="183"/>
      <c r="L25" s="203"/>
      <c r="M25" s="187"/>
    </row>
    <row r="26" spans="2:13" ht="79.5" customHeight="1" thickBot="1">
      <c r="B26" s="317"/>
      <c r="C26" s="193" t="s">
        <v>84</v>
      </c>
      <c r="D26" s="152">
        <v>2</v>
      </c>
      <c r="E26" s="174" t="s">
        <v>58</v>
      </c>
      <c r="F26" s="198">
        <v>3</v>
      </c>
      <c r="G26" s="167"/>
      <c r="H26" s="168"/>
      <c r="I26" s="169">
        <f t="shared" si="3"/>
        <v>6</v>
      </c>
      <c r="J26" s="204" t="s">
        <v>85</v>
      </c>
      <c r="K26" s="205"/>
      <c r="L26" s="185"/>
      <c r="M26" s="184"/>
    </row>
    <row r="27" spans="2:13" ht="57.75" thickBot="1">
      <c r="B27" s="318"/>
      <c r="C27" s="154" t="s">
        <v>86</v>
      </c>
      <c r="D27" s="152">
        <v>2</v>
      </c>
      <c r="E27" s="174" t="s">
        <v>58</v>
      </c>
      <c r="F27" s="198">
        <v>3</v>
      </c>
      <c r="G27" s="167"/>
      <c r="H27" s="168"/>
      <c r="I27" s="169">
        <f t="shared" si="3"/>
        <v>6</v>
      </c>
      <c r="J27" s="204" t="s">
        <v>87</v>
      </c>
      <c r="K27" s="202"/>
      <c r="L27" s="203"/>
      <c r="M27" s="187"/>
    </row>
    <row r="28" spans="2:13" ht="16.5" thickBot="1">
      <c r="B28" s="36"/>
      <c r="C28" s="63"/>
      <c r="D28" s="28"/>
      <c r="E28" s="28"/>
      <c r="F28" s="59"/>
      <c r="G28" s="59"/>
      <c r="H28" s="59"/>
      <c r="I28" s="59"/>
      <c r="J28" s="29"/>
      <c r="K28" s="29"/>
    </row>
    <row r="29" spans="2:13" ht="62.45" customHeight="1" thickBot="1">
      <c r="B29" s="309" t="s">
        <v>88</v>
      </c>
      <c r="C29" s="154" t="s">
        <v>89</v>
      </c>
      <c r="D29" s="152">
        <v>2</v>
      </c>
      <c r="E29" s="174" t="s">
        <v>58</v>
      </c>
      <c r="F29" s="168">
        <v>3</v>
      </c>
      <c r="G29" s="167"/>
      <c r="H29" s="168"/>
      <c r="I29" s="169">
        <f>D29*F29</f>
        <v>6</v>
      </c>
      <c r="J29" s="170" t="s">
        <v>90</v>
      </c>
      <c r="K29" s="186"/>
      <c r="L29" s="185"/>
      <c r="M29" s="189"/>
    </row>
    <row r="30" spans="2:13" ht="99.95" customHeight="1" thickBot="1">
      <c r="B30" s="310"/>
      <c r="C30" s="155" t="s">
        <v>91</v>
      </c>
      <c r="D30" s="153">
        <v>2</v>
      </c>
      <c r="E30" s="181" t="s">
        <v>58</v>
      </c>
      <c r="F30" s="119">
        <v>3</v>
      </c>
      <c r="G30" s="115"/>
      <c r="H30" s="119"/>
      <c r="I30" s="114">
        <f t="shared" ref="I30:I33" si="4">D30*F30</f>
        <v>6</v>
      </c>
      <c r="J30" s="201" t="s">
        <v>92</v>
      </c>
      <c r="K30" s="210"/>
      <c r="L30" s="190"/>
      <c r="M30" s="190"/>
    </row>
    <row r="31" spans="2:13" ht="87.6" customHeight="1" thickBot="1">
      <c r="B31" s="310"/>
      <c r="C31" s="154" t="s">
        <v>93</v>
      </c>
      <c r="D31" s="152">
        <v>2</v>
      </c>
      <c r="E31" s="174" t="s">
        <v>58</v>
      </c>
      <c r="F31" s="119">
        <v>3</v>
      </c>
      <c r="G31" s="114"/>
      <c r="H31" s="114"/>
      <c r="I31" s="199">
        <f t="shared" si="4"/>
        <v>6</v>
      </c>
      <c r="J31" s="201" t="s">
        <v>309</v>
      </c>
      <c r="K31" s="186"/>
      <c r="L31" s="189"/>
      <c r="M31" s="189"/>
    </row>
    <row r="32" spans="2:13" ht="153" customHeight="1" thickBot="1">
      <c r="B32" s="310"/>
      <c r="C32" s="154" t="s">
        <v>311</v>
      </c>
      <c r="D32" s="152">
        <v>2</v>
      </c>
      <c r="E32" s="174" t="s">
        <v>58</v>
      </c>
      <c r="F32" s="102">
        <v>3</v>
      </c>
      <c r="G32" s="103"/>
      <c r="H32" s="103"/>
      <c r="I32" s="103">
        <f t="shared" si="4"/>
        <v>6</v>
      </c>
      <c r="J32" s="204" t="s">
        <v>310</v>
      </c>
      <c r="K32" s="186"/>
      <c r="L32" s="189"/>
      <c r="M32" s="189"/>
    </row>
    <row r="33" spans="1:13" ht="106.5" customHeight="1" thickBot="1">
      <c r="B33" s="311"/>
      <c r="C33" s="154" t="s">
        <v>94</v>
      </c>
      <c r="D33" s="152">
        <v>2</v>
      </c>
      <c r="E33" s="174" t="s">
        <v>58</v>
      </c>
      <c r="F33" s="171">
        <v>3</v>
      </c>
      <c r="G33" s="104"/>
      <c r="H33" s="104"/>
      <c r="I33" s="106">
        <f t="shared" si="4"/>
        <v>6</v>
      </c>
      <c r="J33" s="204" t="s">
        <v>95</v>
      </c>
      <c r="K33" s="186"/>
      <c r="L33" s="190"/>
      <c r="M33" s="187"/>
    </row>
    <row r="34" spans="1:13" ht="16.5" thickBot="1">
      <c r="B34" s="32"/>
      <c r="C34" s="63"/>
      <c r="D34" s="28"/>
      <c r="E34" s="28"/>
      <c r="F34" s="59"/>
      <c r="G34" s="59"/>
      <c r="H34" s="59"/>
      <c r="I34" s="59"/>
      <c r="J34" s="43"/>
      <c r="K34" s="43"/>
    </row>
    <row r="35" spans="1:13" ht="89.45" customHeight="1" thickBot="1">
      <c r="B35" s="322" t="s">
        <v>96</v>
      </c>
      <c r="C35" s="209" t="s">
        <v>97</v>
      </c>
      <c r="D35" s="152">
        <v>2</v>
      </c>
      <c r="E35" s="174" t="s">
        <v>58</v>
      </c>
      <c r="F35" s="168">
        <v>3</v>
      </c>
      <c r="G35" s="167"/>
      <c r="H35" s="169"/>
      <c r="I35" s="169">
        <f>D35*F35</f>
        <v>6</v>
      </c>
      <c r="J35" s="204" t="s">
        <v>98</v>
      </c>
      <c r="K35" s="186"/>
      <c r="L35" s="189"/>
      <c r="M35" s="189"/>
    </row>
    <row r="36" spans="1:13" ht="71.45" customHeight="1" thickBot="1">
      <c r="B36" s="313"/>
      <c r="C36" s="201" t="s">
        <v>99</v>
      </c>
      <c r="D36" s="153">
        <v>2</v>
      </c>
      <c r="E36" s="181" t="s">
        <v>58</v>
      </c>
      <c r="F36" s="119">
        <v>3</v>
      </c>
      <c r="G36" s="115"/>
      <c r="H36" s="114"/>
      <c r="I36" s="114">
        <f t="shared" ref="I36:I40" si="5">D36*F36</f>
        <v>6</v>
      </c>
      <c r="J36" s="201" t="s">
        <v>100</v>
      </c>
      <c r="K36" s="210"/>
      <c r="L36" s="190"/>
      <c r="M36" s="190"/>
    </row>
    <row r="37" spans="1:13" ht="101.1" customHeight="1" thickBot="1">
      <c r="B37" s="313"/>
      <c r="C37" s="209" t="s">
        <v>101</v>
      </c>
      <c r="D37" s="153">
        <v>2</v>
      </c>
      <c r="E37" s="181" t="s">
        <v>58</v>
      </c>
      <c r="F37" s="102">
        <v>3</v>
      </c>
      <c r="G37" s="101"/>
      <c r="H37" s="103"/>
      <c r="I37" s="114">
        <f t="shared" si="5"/>
        <v>6</v>
      </c>
      <c r="J37" s="204" t="s">
        <v>102</v>
      </c>
      <c r="K37" s="208"/>
      <c r="L37" s="189"/>
      <c r="M37" s="189"/>
    </row>
    <row r="38" spans="1:13" ht="162" customHeight="1" thickBot="1">
      <c r="B38" s="313"/>
      <c r="C38" s="204" t="s">
        <v>103</v>
      </c>
      <c r="D38" s="152">
        <v>2</v>
      </c>
      <c r="E38" s="174" t="s">
        <v>58</v>
      </c>
      <c r="F38" s="102">
        <v>3</v>
      </c>
      <c r="G38" s="101"/>
      <c r="H38" s="103"/>
      <c r="I38" s="114">
        <f t="shared" si="5"/>
        <v>6</v>
      </c>
      <c r="J38" s="204" t="s">
        <v>104</v>
      </c>
      <c r="K38" s="247" t="s">
        <v>338</v>
      </c>
      <c r="L38" s="189"/>
      <c r="M38" s="189"/>
    </row>
    <row r="39" spans="1:13" ht="89.1" customHeight="1" thickBot="1">
      <c r="B39" s="313"/>
      <c r="C39" s="154" t="s">
        <v>105</v>
      </c>
      <c r="D39" s="153">
        <v>2</v>
      </c>
      <c r="E39" s="181" t="s">
        <v>58</v>
      </c>
      <c r="F39" s="102">
        <v>3</v>
      </c>
      <c r="G39" s="101"/>
      <c r="H39" s="103"/>
      <c r="I39" s="114">
        <f t="shared" si="5"/>
        <v>6</v>
      </c>
      <c r="J39" s="242" t="s">
        <v>106</v>
      </c>
      <c r="K39" s="211"/>
      <c r="L39" s="189"/>
      <c r="M39" s="190"/>
    </row>
    <row r="40" spans="1:13" ht="158.44999999999999" customHeight="1" thickBot="1">
      <c r="B40" s="314"/>
      <c r="C40" s="201" t="s">
        <v>312</v>
      </c>
      <c r="D40" s="152">
        <v>2</v>
      </c>
      <c r="E40" s="174" t="s">
        <v>58</v>
      </c>
      <c r="F40" s="112">
        <v>3</v>
      </c>
      <c r="G40" s="111"/>
      <c r="H40" s="107"/>
      <c r="I40" s="107">
        <f t="shared" si="5"/>
        <v>6</v>
      </c>
      <c r="J40" s="204" t="s">
        <v>313</v>
      </c>
      <c r="K40" s="186"/>
      <c r="L40" s="185"/>
      <c r="M40" s="184"/>
    </row>
    <row r="41" spans="1:13" ht="16.5" thickBot="1">
      <c r="A41" s="30"/>
      <c r="B41" s="34"/>
      <c r="C41" s="64"/>
      <c r="D41" s="28"/>
      <c r="E41" s="28"/>
      <c r="F41" s="59"/>
      <c r="G41" s="59"/>
      <c r="H41" s="59"/>
      <c r="I41" s="59"/>
      <c r="J41" s="65"/>
      <c r="K41" s="65"/>
      <c r="L41" s="33"/>
      <c r="M41" s="212"/>
    </row>
    <row r="42" spans="1:13" ht="78" customHeight="1" thickBot="1">
      <c r="B42" s="319" t="s">
        <v>317</v>
      </c>
      <c r="C42" s="204" t="s">
        <v>315</v>
      </c>
      <c r="D42" s="152">
        <v>2</v>
      </c>
      <c r="E42" s="174" t="s">
        <v>58</v>
      </c>
      <c r="F42" s="168">
        <v>3</v>
      </c>
      <c r="G42" s="167"/>
      <c r="H42" s="169"/>
      <c r="I42" s="169">
        <f>D42*F42</f>
        <v>6</v>
      </c>
      <c r="J42" s="204" t="s">
        <v>314</v>
      </c>
      <c r="K42" s="182"/>
      <c r="L42" s="185"/>
      <c r="M42" s="184"/>
    </row>
    <row r="43" spans="1:13" ht="154.5" customHeight="1" thickBot="1">
      <c r="B43" s="320"/>
      <c r="C43" s="201" t="s">
        <v>316</v>
      </c>
      <c r="D43" s="153">
        <v>2</v>
      </c>
      <c r="E43" s="181" t="s">
        <v>58</v>
      </c>
      <c r="F43" s="119">
        <v>3</v>
      </c>
      <c r="G43" s="114"/>
      <c r="H43" s="114"/>
      <c r="I43" s="114">
        <f t="shared" ref="I43:I46" si="6">D43*F43</f>
        <v>6</v>
      </c>
      <c r="J43" s="201" t="s">
        <v>318</v>
      </c>
      <c r="K43" s="183"/>
      <c r="L43" s="203"/>
      <c r="M43" s="187"/>
    </row>
    <row r="44" spans="1:13" ht="60" customHeight="1" thickBot="1">
      <c r="B44" s="320"/>
      <c r="C44" s="154" t="s">
        <v>322</v>
      </c>
      <c r="D44" s="152">
        <v>2</v>
      </c>
      <c r="E44" s="174" t="s">
        <v>58</v>
      </c>
      <c r="F44" s="102">
        <v>3</v>
      </c>
      <c r="G44" s="103"/>
      <c r="H44" s="101"/>
      <c r="I44" s="114">
        <f t="shared" si="6"/>
        <v>6</v>
      </c>
      <c r="J44" s="204" t="s">
        <v>323</v>
      </c>
      <c r="K44" s="182"/>
      <c r="L44" s="185"/>
      <c r="M44" s="184"/>
    </row>
    <row r="45" spans="1:13" ht="59.1" customHeight="1" thickBot="1">
      <c r="B45" s="320"/>
      <c r="C45" s="204" t="s">
        <v>319</v>
      </c>
      <c r="D45" s="152">
        <v>2</v>
      </c>
      <c r="E45" s="216" t="s">
        <v>58</v>
      </c>
      <c r="F45" s="105">
        <v>3</v>
      </c>
      <c r="G45" s="106"/>
      <c r="H45" s="106"/>
      <c r="I45" s="199">
        <f t="shared" si="6"/>
        <v>6</v>
      </c>
      <c r="J45" s="241" t="s">
        <v>324</v>
      </c>
      <c r="K45" s="182"/>
      <c r="L45" s="185"/>
      <c r="M45" s="185"/>
    </row>
    <row r="46" spans="1:13" ht="43.5" thickBot="1">
      <c r="B46" s="321"/>
      <c r="C46" s="201" t="s">
        <v>320</v>
      </c>
      <c r="D46" s="152">
        <v>2</v>
      </c>
      <c r="E46" s="196" t="s">
        <v>58</v>
      </c>
      <c r="F46" s="113">
        <v>3</v>
      </c>
      <c r="G46" s="109"/>
      <c r="H46" s="109"/>
      <c r="I46" s="109">
        <f t="shared" si="6"/>
        <v>6</v>
      </c>
      <c r="J46" s="204" t="s">
        <v>321</v>
      </c>
      <c r="K46" s="186"/>
      <c r="L46" s="189"/>
      <c r="M46" s="189"/>
    </row>
    <row r="47" spans="1:13">
      <c r="A47" s="30"/>
      <c r="B47" s="34"/>
      <c r="C47" s="64"/>
      <c r="D47" s="28"/>
      <c r="E47" s="28"/>
      <c r="F47" s="59"/>
      <c r="G47" s="59"/>
      <c r="H47" s="59"/>
      <c r="I47" s="59"/>
      <c r="J47" s="65"/>
      <c r="K47" s="65"/>
      <c r="L47" s="33"/>
      <c r="M47" s="33"/>
    </row>
    <row r="48" spans="1:13" ht="16.5" thickBot="1">
      <c r="A48" s="30"/>
      <c r="B48" s="34"/>
      <c r="C48" s="64"/>
      <c r="D48" s="35"/>
      <c r="E48" s="35"/>
      <c r="F48" s="59"/>
      <c r="G48" s="59"/>
      <c r="H48" s="59"/>
      <c r="I48" s="59"/>
      <c r="J48" s="236"/>
      <c r="K48" s="236"/>
      <c r="L48" s="237"/>
      <c r="M48" s="237"/>
    </row>
    <row r="49" spans="2:13" ht="45" customHeight="1" thickBot="1">
      <c r="B49" s="323" t="s">
        <v>107</v>
      </c>
      <c r="C49" s="214" t="s">
        <v>108</v>
      </c>
      <c r="D49" s="153">
        <v>2</v>
      </c>
      <c r="E49" s="181" t="s">
        <v>58</v>
      </c>
      <c r="F49" s="117">
        <v>3</v>
      </c>
      <c r="G49" s="117"/>
      <c r="H49" s="118"/>
      <c r="I49" s="118">
        <f>D49*F49</f>
        <v>6</v>
      </c>
      <c r="J49" s="201" t="s">
        <v>109</v>
      </c>
      <c r="K49" s="183"/>
      <c r="L49" s="203"/>
      <c r="M49" s="203"/>
    </row>
    <row r="50" spans="2:13" ht="50.45" customHeight="1" thickBot="1">
      <c r="B50" s="324"/>
      <c r="C50" s="154" t="s">
        <v>110</v>
      </c>
      <c r="D50" s="152">
        <v>2</v>
      </c>
      <c r="E50" s="181" t="s">
        <v>58</v>
      </c>
      <c r="F50" s="217">
        <v>3</v>
      </c>
      <c r="G50" s="217"/>
      <c r="H50" s="148"/>
      <c r="I50" s="118">
        <f t="shared" ref="I50:I55" si="7">D50*F50</f>
        <v>6</v>
      </c>
      <c r="J50" s="201" t="s">
        <v>111</v>
      </c>
      <c r="K50" s="223"/>
      <c r="L50" s="203"/>
      <c r="M50" s="187"/>
    </row>
    <row r="51" spans="2:13" ht="123" customHeight="1" thickBot="1">
      <c r="B51" s="324"/>
      <c r="C51" s="154" t="s">
        <v>112</v>
      </c>
      <c r="D51" s="152">
        <v>2</v>
      </c>
      <c r="E51" s="174" t="s">
        <v>58</v>
      </c>
      <c r="F51" s="198">
        <v>3</v>
      </c>
      <c r="G51" s="198"/>
      <c r="H51" s="167"/>
      <c r="I51" s="169">
        <f t="shared" si="7"/>
        <v>6</v>
      </c>
      <c r="J51" s="204" t="s">
        <v>325</v>
      </c>
      <c r="K51" s="182"/>
      <c r="L51" s="185"/>
      <c r="M51" s="184"/>
    </row>
    <row r="52" spans="2:13" ht="80.099999999999994" customHeight="1" thickBot="1">
      <c r="B52" s="324"/>
      <c r="C52" s="154" t="s">
        <v>326</v>
      </c>
      <c r="D52" s="152">
        <v>2</v>
      </c>
      <c r="E52" s="174" t="s">
        <v>58</v>
      </c>
      <c r="F52" s="198">
        <v>3</v>
      </c>
      <c r="G52" s="198"/>
      <c r="H52" s="167"/>
      <c r="I52" s="169">
        <f t="shared" si="7"/>
        <v>6</v>
      </c>
      <c r="J52" s="204" t="s">
        <v>327</v>
      </c>
      <c r="K52" s="248" t="s">
        <v>339</v>
      </c>
      <c r="L52" s="185"/>
      <c r="M52" s="184"/>
    </row>
    <row r="53" spans="2:13" ht="40.5" customHeight="1" thickBot="1">
      <c r="B53" s="324"/>
      <c r="C53" s="204" t="s">
        <v>113</v>
      </c>
      <c r="D53" s="238">
        <v>2</v>
      </c>
      <c r="E53" s="181" t="s">
        <v>58</v>
      </c>
      <c r="F53" s="218">
        <v>3</v>
      </c>
      <c r="G53" s="219"/>
      <c r="H53" s="219"/>
      <c r="I53" s="118">
        <f t="shared" si="7"/>
        <v>6</v>
      </c>
      <c r="J53" s="204" t="s">
        <v>328</v>
      </c>
      <c r="K53" s="182"/>
      <c r="L53" s="185"/>
      <c r="M53" s="187"/>
    </row>
    <row r="54" spans="2:13" ht="36.6" customHeight="1" thickBot="1">
      <c r="B54" s="324"/>
      <c r="C54" s="201" t="s">
        <v>114</v>
      </c>
      <c r="D54" s="239">
        <v>2</v>
      </c>
      <c r="E54" s="181" t="s">
        <v>58</v>
      </c>
      <c r="F54" s="220">
        <v>3</v>
      </c>
      <c r="G54" s="221"/>
      <c r="H54" s="222"/>
      <c r="I54" s="118">
        <f t="shared" si="7"/>
        <v>6</v>
      </c>
      <c r="J54" s="201" t="s">
        <v>115</v>
      </c>
      <c r="K54" s="183"/>
      <c r="L54" s="203"/>
      <c r="M54" s="187"/>
    </row>
    <row r="55" spans="2:13" ht="102.6" customHeight="1" thickBot="1">
      <c r="B55" s="324"/>
      <c r="C55" s="204" t="s">
        <v>116</v>
      </c>
      <c r="D55" s="152">
        <v>2</v>
      </c>
      <c r="E55" s="181" t="s">
        <v>58</v>
      </c>
      <c r="F55" s="117">
        <v>3</v>
      </c>
      <c r="G55" s="118"/>
      <c r="H55" s="118"/>
      <c r="I55" s="118">
        <f t="shared" si="7"/>
        <v>6</v>
      </c>
      <c r="J55" s="204" t="s">
        <v>117</v>
      </c>
      <c r="K55" s="182"/>
      <c r="L55" s="203"/>
      <c r="M55" s="187"/>
    </row>
    <row r="56" spans="2:13" ht="44.1" customHeight="1" thickBot="1">
      <c r="B56" s="324"/>
      <c r="C56" s="201" t="s">
        <v>118</v>
      </c>
      <c r="D56" s="153">
        <v>2</v>
      </c>
      <c r="E56" s="181" t="s">
        <v>63</v>
      </c>
      <c r="F56" s="119"/>
      <c r="G56" s="114">
        <v>2</v>
      </c>
      <c r="H56" s="114"/>
      <c r="I56" s="114">
        <f>D56*G56</f>
        <v>4</v>
      </c>
      <c r="J56" s="204" t="s">
        <v>119</v>
      </c>
      <c r="K56" s="182"/>
      <c r="L56" s="185"/>
      <c r="M56" s="184"/>
    </row>
    <row r="57" spans="2:13" ht="338.45" customHeight="1" thickBot="1">
      <c r="B57" s="324"/>
      <c r="C57" s="204" t="s">
        <v>120</v>
      </c>
      <c r="D57" s="152">
        <v>2</v>
      </c>
      <c r="E57" s="174" t="s">
        <v>121</v>
      </c>
      <c r="F57" s="102"/>
      <c r="G57" s="103"/>
      <c r="H57" s="103">
        <v>1</v>
      </c>
      <c r="I57" s="103">
        <f t="shared" ref="I57:I59" si="8">D57*H57</f>
        <v>2</v>
      </c>
      <c r="J57" s="204" t="s">
        <v>122</v>
      </c>
      <c r="K57" s="182"/>
      <c r="L57" s="185"/>
      <c r="M57" s="184"/>
    </row>
    <row r="58" spans="2:13" ht="72" thickBot="1">
      <c r="B58" s="324"/>
      <c r="C58" s="204" t="s">
        <v>123</v>
      </c>
      <c r="D58" s="153">
        <v>2</v>
      </c>
      <c r="E58" s="173" t="s">
        <v>121</v>
      </c>
      <c r="F58" s="116"/>
      <c r="G58" s="103"/>
      <c r="H58" s="103">
        <v>1</v>
      </c>
      <c r="I58" s="103">
        <f>D58*H58</f>
        <v>2</v>
      </c>
      <c r="J58" s="170" t="s">
        <v>124</v>
      </c>
      <c r="K58" s="182"/>
      <c r="L58" s="203"/>
      <c r="M58" s="187"/>
    </row>
    <row r="59" spans="2:13" ht="98.45" customHeight="1" thickBot="1">
      <c r="B59" s="324"/>
      <c r="C59" s="213" t="s">
        <v>125</v>
      </c>
      <c r="D59" s="172">
        <v>2</v>
      </c>
      <c r="E59" s="174" t="s">
        <v>121</v>
      </c>
      <c r="F59" s="102"/>
      <c r="G59" s="101"/>
      <c r="H59" s="103">
        <v>1</v>
      </c>
      <c r="I59" s="103">
        <f t="shared" si="8"/>
        <v>2</v>
      </c>
      <c r="J59" s="204" t="s">
        <v>126</v>
      </c>
      <c r="K59" s="249" t="s">
        <v>340</v>
      </c>
      <c r="L59" s="185"/>
      <c r="M59" s="184"/>
    </row>
    <row r="60" spans="2:13" ht="60" thickBot="1">
      <c r="B60" s="325"/>
      <c r="C60" s="178" t="s">
        <v>127</v>
      </c>
      <c r="D60" s="215">
        <v>2</v>
      </c>
      <c r="E60" s="181" t="s">
        <v>63</v>
      </c>
      <c r="F60" s="117"/>
      <c r="G60" s="111">
        <v>2</v>
      </c>
      <c r="H60" s="118"/>
      <c r="I60" s="107">
        <f>D60*G60</f>
        <v>4</v>
      </c>
      <c r="J60" s="201" t="s">
        <v>128</v>
      </c>
      <c r="K60" s="183"/>
      <c r="L60" s="189"/>
      <c r="M60" s="187"/>
    </row>
    <row r="61" spans="2:13">
      <c r="I61" s="60"/>
      <c r="L61" s="33"/>
      <c r="M61" s="207"/>
    </row>
    <row r="62" spans="2:13" ht="16.5" thickBot="1">
      <c r="B62" s="29"/>
      <c r="C62" s="30"/>
      <c r="D62" s="31"/>
      <c r="E62" s="56"/>
      <c r="F62" s="61"/>
      <c r="G62" s="61"/>
      <c r="H62" s="61"/>
      <c r="I62" s="61"/>
      <c r="J62" s="44"/>
      <c r="K62" s="44"/>
      <c r="L62" s="237"/>
      <c r="M62" s="212"/>
    </row>
    <row r="63" spans="2:13" ht="123.6" customHeight="1" thickBot="1">
      <c r="B63" s="312" t="s">
        <v>129</v>
      </c>
      <c r="C63" s="224" t="s">
        <v>130</v>
      </c>
      <c r="D63" s="195">
        <v>2</v>
      </c>
      <c r="E63" s="200" t="s">
        <v>58</v>
      </c>
      <c r="F63" s="108">
        <v>3</v>
      </c>
      <c r="G63" s="108"/>
      <c r="H63" s="98"/>
      <c r="I63" s="100">
        <f>D63*F63</f>
        <v>6</v>
      </c>
      <c r="J63" s="204" t="s">
        <v>131</v>
      </c>
      <c r="K63" s="227"/>
      <c r="L63" s="190"/>
      <c r="M63" s="189"/>
    </row>
    <row r="64" spans="2:13" ht="72" customHeight="1" thickBot="1">
      <c r="B64" s="313"/>
      <c r="C64" s="225" t="s">
        <v>132</v>
      </c>
      <c r="D64" s="192">
        <v>2</v>
      </c>
      <c r="E64" s="226" t="s">
        <v>58</v>
      </c>
      <c r="F64" s="102">
        <v>3</v>
      </c>
      <c r="G64" s="101"/>
      <c r="H64" s="103"/>
      <c r="I64" s="114">
        <f t="shared" ref="I64:I68" si="9">D64*F64</f>
        <v>6</v>
      </c>
      <c r="J64" s="204" t="s">
        <v>133</v>
      </c>
      <c r="K64" s="182"/>
      <c r="L64" s="190"/>
      <c r="M64" s="190"/>
    </row>
    <row r="65" spans="1:13" ht="98.45" customHeight="1" thickBot="1">
      <c r="B65" s="313"/>
      <c r="C65" s="96" t="s">
        <v>134</v>
      </c>
      <c r="D65" s="192">
        <v>2</v>
      </c>
      <c r="E65" s="226" t="s">
        <v>58</v>
      </c>
      <c r="F65" s="119">
        <v>3</v>
      </c>
      <c r="G65" s="115"/>
      <c r="H65" s="114"/>
      <c r="I65" s="114">
        <f t="shared" si="9"/>
        <v>6</v>
      </c>
      <c r="J65" s="204" t="s">
        <v>135</v>
      </c>
      <c r="K65" s="186"/>
      <c r="L65" s="189"/>
      <c r="M65" s="189"/>
    </row>
    <row r="66" spans="1:13" ht="56.1" customHeight="1" thickBot="1">
      <c r="B66" s="313"/>
      <c r="C66" s="179" t="s">
        <v>329</v>
      </c>
      <c r="D66" s="192">
        <v>2</v>
      </c>
      <c r="E66" s="226" t="s">
        <v>58</v>
      </c>
      <c r="F66" s="102">
        <v>3</v>
      </c>
      <c r="G66" s="101"/>
      <c r="H66" s="103"/>
      <c r="I66" s="114">
        <f t="shared" si="9"/>
        <v>6</v>
      </c>
      <c r="J66" s="204" t="s">
        <v>136</v>
      </c>
      <c r="K66" s="186"/>
      <c r="L66" s="189"/>
      <c r="M66" s="189"/>
    </row>
    <row r="67" spans="1:13" ht="44.25" thickBot="1">
      <c r="B67" s="313"/>
      <c r="C67" s="179" t="s">
        <v>330</v>
      </c>
      <c r="D67" s="152">
        <v>2</v>
      </c>
      <c r="E67" s="226" t="s">
        <v>58</v>
      </c>
      <c r="F67" s="119">
        <v>3</v>
      </c>
      <c r="G67" s="115"/>
      <c r="H67" s="114"/>
      <c r="I67" s="114">
        <f t="shared" si="9"/>
        <v>6</v>
      </c>
      <c r="J67" s="170" t="s">
        <v>137</v>
      </c>
      <c r="K67" s="186"/>
      <c r="L67" s="190"/>
      <c r="M67" s="190"/>
    </row>
    <row r="68" spans="1:13" ht="51" customHeight="1" thickBot="1">
      <c r="B68" s="313"/>
      <c r="C68" s="179" t="s">
        <v>138</v>
      </c>
      <c r="D68" s="195">
        <v>2</v>
      </c>
      <c r="E68" s="226" t="s">
        <v>58</v>
      </c>
      <c r="F68" s="102">
        <v>3</v>
      </c>
      <c r="G68" s="101"/>
      <c r="H68" s="103"/>
      <c r="I68" s="114">
        <f t="shared" si="9"/>
        <v>6</v>
      </c>
      <c r="J68" s="204" t="s">
        <v>139</v>
      </c>
      <c r="K68" s="186"/>
      <c r="L68" s="190"/>
      <c r="M68" s="190"/>
    </row>
    <row r="69" spans="1:13" ht="44.1" customHeight="1" thickBot="1">
      <c r="B69" s="314"/>
      <c r="C69" s="154" t="s">
        <v>140</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5" thickBot="1">
      <c r="A71" s="30"/>
      <c r="B71" s="32"/>
      <c r="C71" s="234"/>
      <c r="D71" s="35"/>
      <c r="E71" s="35"/>
      <c r="F71" s="59"/>
      <c r="G71" s="59"/>
      <c r="H71" s="59"/>
      <c r="I71" s="59"/>
      <c r="J71" s="235"/>
      <c r="K71" s="235"/>
      <c r="L71" s="237"/>
      <c r="M71" s="237"/>
    </row>
    <row r="72" spans="1:13" ht="24" customHeight="1" thickBot="1">
      <c r="B72" s="306" t="s">
        <v>141</v>
      </c>
      <c r="C72" s="155" t="s">
        <v>142</v>
      </c>
      <c r="D72" s="215">
        <v>1</v>
      </c>
      <c r="E72" s="240" t="s">
        <v>58</v>
      </c>
      <c r="F72" s="119">
        <v>3</v>
      </c>
      <c r="G72" s="115"/>
      <c r="H72" s="114"/>
      <c r="I72" s="114">
        <f>D72*F72</f>
        <v>3</v>
      </c>
      <c r="J72" s="201" t="s">
        <v>143</v>
      </c>
      <c r="K72" s="210"/>
      <c r="L72" s="190"/>
      <c r="M72" s="203"/>
    </row>
    <row r="73" spans="1:13" ht="45" customHeight="1" thickBot="1">
      <c r="B73" s="307"/>
      <c r="C73" s="154" t="s">
        <v>331</v>
      </c>
      <c r="D73" s="195">
        <v>2</v>
      </c>
      <c r="E73" s="226" t="s">
        <v>58</v>
      </c>
      <c r="F73" s="102">
        <v>3</v>
      </c>
      <c r="G73" s="101"/>
      <c r="H73" s="101"/>
      <c r="I73" s="114">
        <f>D73*F73</f>
        <v>6</v>
      </c>
      <c r="J73" s="231"/>
      <c r="K73" s="232"/>
      <c r="L73" s="190"/>
      <c r="M73" s="187"/>
    </row>
    <row r="74" spans="1:13" ht="47.1" customHeight="1" thickBot="1">
      <c r="B74" s="308"/>
      <c r="C74" s="154" t="s">
        <v>144</v>
      </c>
      <c r="D74" s="195">
        <v>2</v>
      </c>
      <c r="E74" s="174" t="s">
        <v>63</v>
      </c>
      <c r="F74" s="102"/>
      <c r="G74" s="101">
        <v>2</v>
      </c>
      <c r="H74" s="103"/>
      <c r="I74" s="103">
        <f>D74*G74</f>
        <v>4</v>
      </c>
      <c r="J74" s="204" t="s">
        <v>145</v>
      </c>
      <c r="K74" s="186"/>
      <c r="L74" s="189"/>
      <c r="M74" s="184"/>
    </row>
    <row r="75" spans="1:13">
      <c r="B75" s="228"/>
      <c r="C75" s="229"/>
      <c r="D75" s="230"/>
      <c r="E75" s="230"/>
    </row>
    <row r="76" spans="1:13" ht="16.5" thickBot="1">
      <c r="I76" s="131"/>
    </row>
    <row r="77" spans="1:13" ht="27" customHeight="1" thickBot="1">
      <c r="C77" s="120" t="s">
        <v>146</v>
      </c>
      <c r="D77" s="121">
        <f>SUM(I77)</f>
        <v>289</v>
      </c>
      <c r="E77" s="121"/>
      <c r="F77" s="122">
        <f>SUM(F10:F74)/3</f>
        <v>45</v>
      </c>
      <c r="G77" s="122">
        <f>SUM(G10:G74)/2</f>
        <v>6</v>
      </c>
      <c r="H77" s="149">
        <f>SUM(H10:H74)</f>
        <v>3</v>
      </c>
      <c r="I77" s="131">
        <f>SUM(I10:I74)</f>
        <v>289</v>
      </c>
    </row>
    <row r="78" spans="1:13" ht="16.5" thickBot="1">
      <c r="C78" s="132"/>
      <c r="D78" s="133" t="s">
        <v>147</v>
      </c>
      <c r="E78" s="133" t="s">
        <v>148</v>
      </c>
      <c r="F78" s="134"/>
      <c r="G78" s="134"/>
      <c r="H78" s="150"/>
      <c r="I78" s="131"/>
    </row>
    <row r="79" spans="1:13" ht="24" thickBot="1">
      <c r="C79" s="123" t="s">
        <v>149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58</v>
      </c>
      <c r="D80" s="121">
        <f>$F$77</f>
        <v>45</v>
      </c>
      <c r="E80" s="126">
        <f>$F$79</f>
        <v>96.666666666666671</v>
      </c>
      <c r="F80" s="116"/>
      <c r="G80" s="116"/>
    </row>
    <row r="81" spans="3:7">
      <c r="C81" s="136" t="s">
        <v>150</v>
      </c>
      <c r="D81" s="127">
        <f>$G$77</f>
        <v>6</v>
      </c>
      <c r="E81" s="128">
        <f>$G$79</f>
        <v>91.666666666666657</v>
      </c>
      <c r="F81" s="116"/>
      <c r="G81" s="116"/>
    </row>
    <row r="82" spans="3:7" ht="16.5" thickBot="1">
      <c r="C82" s="137" t="s">
        <v>121</v>
      </c>
      <c r="D82" s="129">
        <f>$H$77</f>
        <v>3</v>
      </c>
      <c r="E82" s="130">
        <f>$H$79</f>
        <v>100</v>
      </c>
      <c r="F82" s="116"/>
      <c r="G82" s="116"/>
    </row>
  </sheetData>
  <sheetProtection algorithmName="SHA-512" hashValue="FKP/3auz1R40RxZZ7BGdxp7tdE9RjOkEYOpqcrR49R9Ke3s8dZrSCq0DMtyzAar10eLh4u/c/41lgLf8lzaDGw==" saltValue="UwRxw8wQndI3UrTC44XSnw==" spinCount="100000" sheet="1" objects="1" scenarios="1" selectLockedCells="1"/>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2578125" defaultRowHeight="15.75" customHeight="1"/>
  <cols>
    <col min="1" max="1" width="21.42578125" style="22" customWidth="1"/>
    <col min="2" max="70" width="21.42578125" style="20" customWidth="1"/>
    <col min="71" max="16384" width="14.42578125" style="20"/>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2578125" defaultRowHeight="15.75" customHeight="1"/>
  <cols>
    <col min="1" max="1" width="17" bestFit="1" customWidth="1"/>
    <col min="3" max="3" width="23.8554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222</v>
      </c>
      <c r="E1" s="5" t="s">
        <v>223</v>
      </c>
      <c r="F1" s="3" t="s">
        <v>224</v>
      </c>
      <c r="G1" s="3" t="str">
        <f>IF(ISBLANK('Risk Rating'!K1), "", 'Risk Rating'!K1)</f>
        <v>Risk Rating</v>
      </c>
      <c r="H1" s="7" t="s">
        <v>147</v>
      </c>
      <c r="I1" s="3" t="s">
        <v>225</v>
      </c>
      <c r="J1" s="3" t="s">
        <v>226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2578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227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257812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257812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257812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Geoffrey Johnson</cp:lastModifiedBy>
  <cp:revision/>
  <dcterms:created xsi:type="dcterms:W3CDTF">2020-04-27T18:49:34Z</dcterms:created>
  <dcterms:modified xsi:type="dcterms:W3CDTF">2020-06-11T16:26:01Z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